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CE69A74-D1B7-4186-98CF-3C8A9F6FD66C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3" r:id="rId1"/>
    <sheet name="Приложение 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2" l="1"/>
  <c r="G12" i="2" l="1"/>
  <c r="L14" i="3" l="1"/>
  <c r="L13" i="3"/>
  <c r="L12" i="3"/>
  <c r="L10" i="3"/>
  <c r="H31" i="2" l="1"/>
  <c r="G44" i="2" l="1"/>
  <c r="M41" i="2"/>
  <c r="L41" i="2"/>
  <c r="K41" i="2"/>
  <c r="J41" i="2"/>
  <c r="I41" i="2"/>
  <c r="H41" i="2"/>
  <c r="G41" i="2"/>
  <c r="F41" i="2"/>
  <c r="E42" i="2"/>
  <c r="F26" i="2"/>
  <c r="E41" i="2" l="1"/>
  <c r="F30" i="2"/>
  <c r="F12" i="2"/>
  <c r="F16" i="2"/>
  <c r="H44" i="2" l="1"/>
  <c r="I44" i="2"/>
  <c r="J44" i="2"/>
  <c r="K44" i="2"/>
  <c r="L44" i="2"/>
  <c r="M44" i="2"/>
  <c r="F44" i="2"/>
  <c r="M39" i="2"/>
  <c r="L39" i="2"/>
  <c r="K39" i="2"/>
  <c r="J39" i="2"/>
  <c r="I39" i="2"/>
  <c r="H39" i="2"/>
  <c r="G39" i="2"/>
  <c r="F39" i="2"/>
  <c r="E40" i="2"/>
  <c r="M37" i="2"/>
  <c r="L37" i="2"/>
  <c r="K37" i="2"/>
  <c r="J37" i="2"/>
  <c r="I37" i="2"/>
  <c r="H37" i="2"/>
  <c r="G37" i="2"/>
  <c r="F37" i="2"/>
  <c r="E38" i="2"/>
  <c r="E39" i="2" l="1"/>
  <c r="E37" i="2"/>
  <c r="M35" i="2"/>
  <c r="L35" i="2"/>
  <c r="K35" i="2"/>
  <c r="J35" i="2"/>
  <c r="I35" i="2"/>
  <c r="H35" i="2"/>
  <c r="G35" i="2"/>
  <c r="F35" i="2"/>
  <c r="M33" i="2"/>
  <c r="L33" i="2"/>
  <c r="K33" i="2"/>
  <c r="J33" i="2"/>
  <c r="I33" i="2"/>
  <c r="H33" i="2"/>
  <c r="G33" i="2"/>
  <c r="F33" i="2"/>
  <c r="E36" i="2"/>
  <c r="E34" i="2"/>
  <c r="E35" i="2" l="1"/>
  <c r="E33" i="2"/>
  <c r="E32" i="2" l="1"/>
  <c r="M31" i="2"/>
  <c r="L31" i="2"/>
  <c r="K31" i="2"/>
  <c r="J31" i="2"/>
  <c r="I31" i="2"/>
  <c r="G31" i="2"/>
  <c r="F31" i="2"/>
  <c r="E31" i="2" l="1"/>
  <c r="M29" i="2"/>
  <c r="L29" i="2"/>
  <c r="K29" i="2"/>
  <c r="J29" i="2"/>
  <c r="I29" i="2"/>
  <c r="H29" i="2"/>
  <c r="G29" i="2"/>
  <c r="F29" i="2"/>
  <c r="E30" i="2"/>
  <c r="G20" i="2"/>
  <c r="H20" i="2"/>
  <c r="I20" i="2"/>
  <c r="J20" i="2"/>
  <c r="K20" i="2"/>
  <c r="L20" i="2"/>
  <c r="M20" i="2"/>
  <c r="F20" i="2"/>
  <c r="M17" i="2"/>
  <c r="L17" i="2"/>
  <c r="K17" i="2"/>
  <c r="J17" i="2"/>
  <c r="I17" i="2"/>
  <c r="H17" i="2"/>
  <c r="G17" i="2"/>
  <c r="F17" i="2"/>
  <c r="E18" i="2"/>
  <c r="E29" i="2" l="1"/>
  <c r="E17" i="2"/>
  <c r="G52" i="2"/>
  <c r="H52" i="2"/>
  <c r="I52" i="2"/>
  <c r="J52" i="2"/>
  <c r="K52" i="2"/>
  <c r="L52" i="2"/>
  <c r="M52" i="2"/>
  <c r="F52" i="2"/>
  <c r="I46" i="2" l="1"/>
  <c r="I45" i="2" s="1"/>
  <c r="M46" i="2"/>
  <c r="M45" i="2" s="1"/>
  <c r="F43" i="2"/>
  <c r="G60" i="2"/>
  <c r="G62" i="2" s="1"/>
  <c r="G61" i="2" s="1"/>
  <c r="H60" i="2"/>
  <c r="H62" i="2" s="1"/>
  <c r="H61" i="2" s="1"/>
  <c r="I60" i="2"/>
  <c r="J60" i="2"/>
  <c r="J62" i="2" s="1"/>
  <c r="J61" i="2" s="1"/>
  <c r="K60" i="2"/>
  <c r="K59" i="2" s="1"/>
  <c r="L60" i="2"/>
  <c r="L62" i="2" s="1"/>
  <c r="L61" i="2" s="1"/>
  <c r="M60" i="2"/>
  <c r="M59" i="2" s="1"/>
  <c r="F60" i="2"/>
  <c r="F62" i="2" s="1"/>
  <c r="F61" i="2" s="1"/>
  <c r="G54" i="2"/>
  <c r="G53" i="2" s="1"/>
  <c r="H54" i="2"/>
  <c r="H53" i="2" s="1"/>
  <c r="I51" i="2"/>
  <c r="J51" i="2"/>
  <c r="K54" i="2"/>
  <c r="K53" i="2" s="1"/>
  <c r="L54" i="2"/>
  <c r="L53" i="2" s="1"/>
  <c r="M51" i="2"/>
  <c r="F54" i="2"/>
  <c r="F53" i="2" s="1"/>
  <c r="G22" i="2"/>
  <c r="H19" i="2"/>
  <c r="I19" i="2"/>
  <c r="J19" i="2"/>
  <c r="K22" i="2"/>
  <c r="L19" i="2"/>
  <c r="M19" i="2"/>
  <c r="F19" i="2"/>
  <c r="M57" i="2"/>
  <c r="L57" i="2"/>
  <c r="K57" i="2"/>
  <c r="J57" i="2"/>
  <c r="I57" i="2"/>
  <c r="H57" i="2"/>
  <c r="G57" i="2"/>
  <c r="F57" i="2"/>
  <c r="H51" i="2"/>
  <c r="M49" i="2"/>
  <c r="L49" i="2"/>
  <c r="K49" i="2"/>
  <c r="J49" i="2"/>
  <c r="I49" i="2"/>
  <c r="H49" i="2"/>
  <c r="G49" i="2"/>
  <c r="F49" i="2"/>
  <c r="M27" i="2"/>
  <c r="L27" i="2"/>
  <c r="K27" i="2"/>
  <c r="J27" i="2"/>
  <c r="I27" i="2"/>
  <c r="H27" i="2"/>
  <c r="G27" i="2"/>
  <c r="F27" i="2"/>
  <c r="M25" i="2"/>
  <c r="L25" i="2"/>
  <c r="K25" i="2"/>
  <c r="J25" i="2"/>
  <c r="I25" i="2"/>
  <c r="H25" i="2"/>
  <c r="G25" i="2"/>
  <c r="F25" i="2"/>
  <c r="M15" i="2"/>
  <c r="L15" i="2"/>
  <c r="K15" i="2"/>
  <c r="J15" i="2"/>
  <c r="I15" i="2"/>
  <c r="H15" i="2"/>
  <c r="G15" i="2"/>
  <c r="F15" i="2"/>
  <c r="M13" i="2"/>
  <c r="L13" i="2"/>
  <c r="K13" i="2"/>
  <c r="J13" i="2"/>
  <c r="I13" i="2"/>
  <c r="H13" i="2"/>
  <c r="G13" i="2"/>
  <c r="F13" i="2"/>
  <c r="G11" i="2"/>
  <c r="H11" i="2"/>
  <c r="I11" i="2"/>
  <c r="J11" i="2"/>
  <c r="K11" i="2"/>
  <c r="L11" i="2"/>
  <c r="M11" i="2"/>
  <c r="F11" i="2"/>
  <c r="E58" i="2"/>
  <c r="E50" i="2"/>
  <c r="E28" i="2"/>
  <c r="E26" i="2"/>
  <c r="E12" i="2"/>
  <c r="E14" i="2"/>
  <c r="E16" i="2"/>
  <c r="I59" i="2" l="1"/>
  <c r="I62" i="2"/>
  <c r="H59" i="2"/>
  <c r="L59" i="2"/>
  <c r="G59" i="2"/>
  <c r="E57" i="2"/>
  <c r="J43" i="2"/>
  <c r="J46" i="2"/>
  <c r="J45" i="2" s="1"/>
  <c r="M43" i="2"/>
  <c r="L43" i="2"/>
  <c r="L46" i="2"/>
  <c r="L45" i="2" s="1"/>
  <c r="H43" i="2"/>
  <c r="H46" i="2"/>
  <c r="H45" i="2" s="1"/>
  <c r="E27" i="2"/>
  <c r="I43" i="2"/>
  <c r="K43" i="2"/>
  <c r="K46" i="2"/>
  <c r="K45" i="2" s="1"/>
  <c r="G43" i="2"/>
  <c r="G46" i="2"/>
  <c r="G45" i="2" s="1"/>
  <c r="G51" i="2"/>
  <c r="E13" i="2"/>
  <c r="G19" i="2"/>
  <c r="E25" i="2"/>
  <c r="K19" i="2"/>
  <c r="K51" i="2"/>
  <c r="J59" i="2"/>
  <c r="F51" i="2"/>
  <c r="F59" i="2"/>
  <c r="E44" i="2"/>
  <c r="K21" i="2"/>
  <c r="G64" i="2"/>
  <c r="G63" i="2" s="1"/>
  <c r="G21" i="2"/>
  <c r="E49" i="2"/>
  <c r="L22" i="2"/>
  <c r="H22" i="2"/>
  <c r="F22" i="2"/>
  <c r="J22" i="2"/>
  <c r="K62" i="2"/>
  <c r="K61" i="2" s="1"/>
  <c r="L51" i="2"/>
  <c r="M22" i="2"/>
  <c r="I22" i="2"/>
  <c r="F46" i="2"/>
  <c r="J54" i="2"/>
  <c r="J53" i="2" s="1"/>
  <c r="M54" i="2"/>
  <c r="M53" i="2" s="1"/>
  <c r="I54" i="2"/>
  <c r="I53" i="2" s="1"/>
  <c r="M62" i="2"/>
  <c r="M61" i="2" s="1"/>
  <c r="I61" i="2"/>
  <c r="E15" i="2"/>
  <c r="E60" i="2"/>
  <c r="E52" i="2"/>
  <c r="E20" i="2"/>
  <c r="E11" i="2"/>
  <c r="E43" i="2" l="1"/>
  <c r="E19" i="2"/>
  <c r="E61" i="2"/>
  <c r="E59" i="2"/>
  <c r="E54" i="2"/>
  <c r="E51" i="2"/>
  <c r="E53" i="2"/>
  <c r="E62" i="2"/>
  <c r="H64" i="2"/>
  <c r="H63" i="2" s="1"/>
  <c r="H21" i="2"/>
  <c r="K64" i="2"/>
  <c r="K63" i="2" s="1"/>
  <c r="M21" i="2"/>
  <c r="M64" i="2"/>
  <c r="M63" i="2" s="1"/>
  <c r="J21" i="2"/>
  <c r="J64" i="2"/>
  <c r="J63" i="2" s="1"/>
  <c r="L64" i="2"/>
  <c r="L63" i="2" s="1"/>
  <c r="L21" i="2"/>
  <c r="I21" i="2"/>
  <c r="I64" i="2"/>
  <c r="I63" i="2" s="1"/>
  <c r="F45" i="2"/>
  <c r="E45" i="2" s="1"/>
  <c r="E46" i="2"/>
  <c r="F21" i="2"/>
  <c r="E22" i="2"/>
  <c r="F64" i="2"/>
  <c r="E21" i="2" l="1"/>
  <c r="E64" i="2"/>
  <c r="F63" i="2"/>
  <c r="E63" i="2" s="1"/>
</calcChain>
</file>

<file path=xl/sharedStrings.xml><?xml version="1.0" encoding="utf-8"?>
<sst xmlns="http://schemas.openxmlformats.org/spreadsheetml/2006/main" count="151" uniqueCount="85">
  <si>
    <t>2019г.</t>
  </si>
  <si>
    <t>2020г.</t>
  </si>
  <si>
    <t>2021г.</t>
  </si>
  <si>
    <t>2022г.</t>
  </si>
  <si>
    <t>2023г.</t>
  </si>
  <si>
    <t>2024г.</t>
  </si>
  <si>
    <t>2025г.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</si>
  <si>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</si>
  <si>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</si>
  <si>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</si>
  <si>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</si>
  <si>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</si>
  <si>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</si>
  <si>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Цель: Создание условий для обеспечения исполнения муниципальных функций</t>
  </si>
  <si>
    <t>Основное мероприятие 1: Обеспечение выполнения полномочий и функций администрации сельского поселения Саранпауль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</si>
  <si>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Обеспечение деятельности администрации сельского поселения Саранпауль.</t>
    </r>
  </si>
  <si>
    <t>1.1.</t>
  </si>
  <si>
    <t>Обеспечение выполнения полномочий и функций администрации сельского поселения Саранпауль</t>
  </si>
  <si>
    <t>Администрация сп.Саранпауль</t>
  </si>
  <si>
    <t xml:space="preserve">Всего </t>
  </si>
  <si>
    <t>Бюджет поселения</t>
  </si>
  <si>
    <t>1.2.</t>
  </si>
  <si>
    <t>Повышение квалификации муниципальных служащих</t>
  </si>
  <si>
    <t>1.3.</t>
  </si>
  <si>
    <t>Оплата льготного и санаторно-курортного лечения</t>
  </si>
  <si>
    <t>Итого по задаче 1</t>
  </si>
  <si>
    <t>Всего</t>
  </si>
  <si>
    <t>Итого по основному мероприятию 1</t>
  </si>
  <si>
    <t>Основное мероприятие 2: Обеспечение выполнения полномочий и функций Муниципального казенного учреждения «Хозяйственно-эксплуатационная служба сп.Саранпауль»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</si>
  <si>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Обеспечение деятельности Муниципальное казенное учреждение «Хозяйственно-эксплуатационная служба сп.Саранпауль».</t>
    </r>
  </si>
  <si>
    <t>2.1.</t>
  </si>
  <si>
    <t>Организация хозяйственно-технического обслуживания административных зданий</t>
  </si>
  <si>
    <t>МКУ «Хозяйственно-эксплуатационная служба сп.Саранпауль»</t>
  </si>
  <si>
    <t>2.2.</t>
  </si>
  <si>
    <t>Техническое обслуживание служебного транспорта для муниципальных нужд</t>
  </si>
  <si>
    <t>Итого по задаче 2</t>
  </si>
  <si>
    <t>Итого по основному мероприятию 2</t>
  </si>
  <si>
    <t>Основное мероприятие 3: Расходы на выплаты персоналу в целях обеспечения выполнения функций органами местного самоуправления</t>
  </si>
  <si>
    <t>Задача 3. Пенсионное обеспечение</t>
  </si>
  <si>
    <t>3.1.</t>
  </si>
  <si>
    <t>Выплата пенсии за выслугу лет лицам, замещавшим муниципальные должности муниципальной службы в сельском поселении Саранпауль</t>
  </si>
  <si>
    <t>Итого по основному мероприятию 3</t>
  </si>
  <si>
    <t>Итого по задаче 3</t>
  </si>
  <si>
    <t>Основное мероприятие 4: Обеспечение выполнения полномочий и функций главы сельского поселения Саранпауль</t>
  </si>
  <si>
    <t>Задача 4. Обеспечение деятельности главы сельского поселения Саранпауль.</t>
  </si>
  <si>
    <t>4.1.</t>
  </si>
  <si>
    <t>Глава муниципального образования</t>
  </si>
  <si>
    <t>Итого по задаче 4</t>
  </si>
  <si>
    <t>Итого по основному мероприятию 4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</si>
  <si>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</si>
  <si>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</si>
  <si>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</si>
  <si>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</si>
  <si>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1.4.</t>
  </si>
  <si>
    <t>Оплата услуг интернета</t>
  </si>
  <si>
    <t xml:space="preserve">Услуги по содержанию сайта с.п.Саранпауль </t>
  </si>
  <si>
    <t>Ремонт детских дворовых и спортивных площадок</t>
  </si>
  <si>
    <t>Приложение 2
к муниципальной программе 
 «Совершенствование муниципального управления в сельском поселении Саранпауль»</t>
  </si>
  <si>
    <t>Приобретение туристических катамаранов, для проведения спортивно-массовых мероприятий</t>
  </si>
  <si>
    <t>2.3.</t>
  </si>
  <si>
    <t>2.4.</t>
  </si>
  <si>
    <t>2.5.</t>
  </si>
  <si>
    <t>2.6.</t>
  </si>
  <si>
    <t>Проведение спортивно-массового мероприятия «Лыжня Андрея 2019»</t>
  </si>
  <si>
    <t>2.7.</t>
  </si>
  <si>
    <t>Приобретение новогодней атрибутики и украшений для общепоселковой елки</t>
  </si>
  <si>
    <t>2.8.</t>
  </si>
  <si>
    <t>Приоберетение детской площадки для д.Щекурья</t>
  </si>
  <si>
    <t>2.9.</t>
  </si>
  <si>
    <t>Проведение мероприятия "День Оленевода"</t>
  </si>
  <si>
    <t>Приложение 1
к муниципальной программе 
 «Совершенствование муниципального управления в сельском поселении Саранпауль»</t>
  </si>
  <si>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</si>
  <si>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</si>
  <si>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</si>
  <si>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</si>
  <si>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</si>
  <si>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</si>
  <si>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Обеспечение выполнения полномочий и функций администрации сельского поселения Саранпауль, %</t>
  </si>
  <si>
    <t>Обеспечение выполнения полномочий и функций МКУ «Хозяйственно-эксплуатационная служба сп.Саранпауль, %</t>
  </si>
  <si>
    <t>Обеспечение выполнения полномочий и функций главы сельского поселения Саранпауль, %</t>
  </si>
  <si>
    <t>Количество муниципальных служащих, прошедших обучение по программам повышения квалификации,  человек.</t>
  </si>
  <si>
    <t>Проведение технического обслуживания и ремонта служебного автомобиля,  кол-во ремонтов</t>
  </si>
  <si>
    <t>Количество рабочих мест работников администрации сельского поселения Саранпауль, имеющих доступ к сети интернет, ед.</t>
  </si>
  <si>
    <t>Количество размещенных нормативно-правовых актов на сайте Администрации сп.Саранпауль, ед.</t>
  </si>
  <si>
    <t>Количество отремонтированных  детских игровых и спортивных площадок,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</si>
</sst>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topLeftCell="A4" workbookViewId="0">
      <selection activeCell="E13" sqref="E13"/>
    </sheetView>
  </sheetViews>
  <sheetFormatPr defaultRowHeight="15" x14ac:dyDescent="0.25"/>
  <cols>
    <col min="2" max="2" width="27.7109375" customWidth="1"/>
  </cols>
  <sheetData>
    <row r="1" spans="1:12" ht="84.75" customHeight="1" x14ac:dyDescent="0.25">
      <c r="I1" s="25" t="s">
        <v>70</v>
      </c>
      <c r="J1" s="25"/>
      <c r="K1" s="25"/>
      <c r="L1" s="25"/>
    </row>
    <row r="2" spans="1:12" ht="16.5" x14ac:dyDescent="0.25">
      <c r="A2" s="26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x14ac:dyDescent="0.25">
      <c r="A3" s="13"/>
    </row>
    <row r="4" spans="1:12" x14ac:dyDescent="0.25">
      <c r="A4" s="28" t="s">
        <v>72</v>
      </c>
      <c r="B4" s="28" t="s">
        <v>73</v>
      </c>
      <c r="C4" s="28" t="s">
        <v>74</v>
      </c>
      <c r="D4" s="28" t="s">
        <v>75</v>
      </c>
      <c r="E4" s="28"/>
      <c r="F4" s="28"/>
      <c r="G4" s="28"/>
      <c r="H4" s="28"/>
      <c r="I4" s="28"/>
      <c r="J4" s="28"/>
      <c r="K4" s="28"/>
      <c r="L4" s="28" t="s">
        <v>76</v>
      </c>
    </row>
    <row r="5" spans="1:12" ht="24" x14ac:dyDescent="0.25">
      <c r="A5" s="29"/>
      <c r="B5" s="29"/>
      <c r="C5" s="30"/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5" t="s">
        <v>52</v>
      </c>
      <c r="L5" s="29"/>
    </row>
    <row r="6" spans="1:12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/>
      <c r="L6" s="16">
        <v>11</v>
      </c>
    </row>
    <row r="7" spans="1:12" ht="51" x14ac:dyDescent="0.25">
      <c r="A7" s="16">
        <v>1</v>
      </c>
      <c r="B7" s="12" t="s">
        <v>77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</row>
    <row r="8" spans="1:12" ht="63.75" x14ac:dyDescent="0.25">
      <c r="A8" s="16">
        <v>2</v>
      </c>
      <c r="B8" s="11" t="s">
        <v>78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0">
        <v>100</v>
      </c>
    </row>
    <row r="9" spans="1:12" ht="51" x14ac:dyDescent="0.25">
      <c r="A9" s="16">
        <v>3</v>
      </c>
      <c r="B9" s="11" t="s">
        <v>79</v>
      </c>
      <c r="C9" s="10">
        <v>100</v>
      </c>
      <c r="D9" s="10">
        <v>100</v>
      </c>
      <c r="E9" s="10">
        <v>100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0">
        <v>100</v>
      </c>
      <c r="L9" s="10">
        <v>100</v>
      </c>
    </row>
    <row r="10" spans="1:12" ht="63.75" x14ac:dyDescent="0.25">
      <c r="A10" s="16">
        <v>4</v>
      </c>
      <c r="B10" s="12" t="s">
        <v>80</v>
      </c>
      <c r="C10" s="10">
        <v>4</v>
      </c>
      <c r="D10" s="10">
        <v>2</v>
      </c>
      <c r="E10" s="22">
        <v>9</v>
      </c>
      <c r="F10" s="10">
        <v>5</v>
      </c>
      <c r="G10" s="10">
        <v>5</v>
      </c>
      <c r="H10" s="10">
        <v>5</v>
      </c>
      <c r="I10" s="10">
        <v>5</v>
      </c>
      <c r="J10" s="10">
        <v>5</v>
      </c>
      <c r="K10" s="10">
        <v>25</v>
      </c>
      <c r="L10" s="10">
        <f>SUM(D10:K10)</f>
        <v>61</v>
      </c>
    </row>
    <row r="11" spans="1:12" ht="51" x14ac:dyDescent="0.25">
      <c r="A11" s="16">
        <v>5</v>
      </c>
      <c r="B11" s="11" t="s">
        <v>81</v>
      </c>
      <c r="C11" s="10">
        <v>1</v>
      </c>
      <c r="D11" s="10">
        <v>1</v>
      </c>
      <c r="E11" s="22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5</v>
      </c>
      <c r="L11" s="10">
        <v>12</v>
      </c>
    </row>
    <row r="12" spans="1:12" ht="63.75" x14ac:dyDescent="0.25">
      <c r="A12" s="16">
        <v>6</v>
      </c>
      <c r="B12" s="17" t="s">
        <v>82</v>
      </c>
      <c r="C12" s="10">
        <v>29</v>
      </c>
      <c r="D12" s="18">
        <v>29</v>
      </c>
      <c r="E12" s="23">
        <v>29</v>
      </c>
      <c r="F12" s="18">
        <v>29</v>
      </c>
      <c r="G12" s="10">
        <v>29</v>
      </c>
      <c r="H12" s="10">
        <v>29</v>
      </c>
      <c r="I12" s="10">
        <v>29</v>
      </c>
      <c r="J12" s="10">
        <v>29</v>
      </c>
      <c r="K12" s="10">
        <v>145</v>
      </c>
      <c r="L12" s="10">
        <f>SUM(D12:K12)</f>
        <v>348</v>
      </c>
    </row>
    <row r="13" spans="1:12" ht="51" x14ac:dyDescent="0.25">
      <c r="A13" s="16">
        <v>7</v>
      </c>
      <c r="B13" s="19" t="s">
        <v>83</v>
      </c>
      <c r="C13" s="10">
        <v>150</v>
      </c>
      <c r="D13" s="18">
        <v>182</v>
      </c>
      <c r="E13" s="23">
        <v>242</v>
      </c>
      <c r="F13" s="18">
        <v>250</v>
      </c>
      <c r="G13" s="10">
        <v>250</v>
      </c>
      <c r="H13" s="10">
        <v>250</v>
      </c>
      <c r="I13" s="10">
        <v>250</v>
      </c>
      <c r="J13" s="10">
        <v>250</v>
      </c>
      <c r="K13" s="10">
        <v>1250</v>
      </c>
      <c r="L13" s="10">
        <f t="shared" ref="L13:L14" si="0">SUM(D13:K13)</f>
        <v>2924</v>
      </c>
    </row>
    <row r="14" spans="1:12" ht="38.25" x14ac:dyDescent="0.25">
      <c r="A14" s="16">
        <v>8</v>
      </c>
      <c r="B14" s="12" t="s">
        <v>84</v>
      </c>
      <c r="C14" s="20">
        <v>1</v>
      </c>
      <c r="D14" s="21">
        <v>0</v>
      </c>
      <c r="E14" s="24">
        <v>0</v>
      </c>
      <c r="F14" s="18">
        <v>2</v>
      </c>
      <c r="G14" s="10">
        <v>2</v>
      </c>
      <c r="H14" s="10">
        <v>2</v>
      </c>
      <c r="I14" s="10">
        <v>2</v>
      </c>
      <c r="J14" s="10">
        <v>2</v>
      </c>
      <c r="K14" s="10">
        <v>10</v>
      </c>
      <c r="L14" s="10">
        <f t="shared" si="0"/>
        <v>20</v>
      </c>
    </row>
  </sheetData>
  <mergeCells count="7">
    <mergeCell ref="I1:L1"/>
    <mergeCell ref="A2:L2"/>
    <mergeCell ref="A4:A5"/>
    <mergeCell ref="B4:B5"/>
    <mergeCell ref="C4:C5"/>
    <mergeCell ref="D4:K4"/>
    <mergeCell ref="L4:L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4"/>
  <sheetViews>
    <sheetView topLeftCell="A40" workbookViewId="0">
      <selection activeCell="B41" sqref="B41:B42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83.25" customHeight="1" x14ac:dyDescent="0.25">
      <c r="H1" s="25" t="s">
        <v>57</v>
      </c>
      <c r="I1" s="40"/>
      <c r="J1" s="40"/>
      <c r="K1" s="40"/>
      <c r="L1" s="40"/>
      <c r="M1" s="40"/>
    </row>
    <row r="2" spans="1:13" ht="39.75" customHeight="1" x14ac:dyDescent="0.25">
      <c r="A2" s="41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8.75" x14ac:dyDescent="0.25">
      <c r="A3" s="2"/>
    </row>
    <row r="4" spans="1:13" x14ac:dyDescent="0.25">
      <c r="A4" s="31" t="s">
        <v>7</v>
      </c>
      <c r="B4" s="31" t="s">
        <v>8</v>
      </c>
      <c r="C4" s="31" t="s">
        <v>9</v>
      </c>
      <c r="D4" s="31" t="s">
        <v>10</v>
      </c>
      <c r="E4" s="31" t="s">
        <v>50</v>
      </c>
      <c r="F4" s="31"/>
      <c r="G4" s="31"/>
      <c r="H4" s="31"/>
      <c r="I4" s="31"/>
      <c r="J4" s="31"/>
      <c r="K4" s="31"/>
      <c r="L4" s="31"/>
      <c r="M4" s="31"/>
    </row>
    <row r="5" spans="1:13" ht="20.25" customHeight="1" x14ac:dyDescent="0.25">
      <c r="A5" s="29"/>
      <c r="B5" s="29"/>
      <c r="C5" s="29"/>
      <c r="D5" s="29"/>
      <c r="E5" s="31" t="s">
        <v>11</v>
      </c>
      <c r="F5" s="31" t="s">
        <v>12</v>
      </c>
      <c r="G5" s="31"/>
      <c r="H5" s="31"/>
      <c r="I5" s="31"/>
      <c r="J5" s="31"/>
      <c r="K5" s="31"/>
      <c r="L5" s="31"/>
      <c r="M5" s="31"/>
    </row>
    <row r="6" spans="1:13" ht="24.75" customHeight="1" x14ac:dyDescent="0.25">
      <c r="A6" s="29"/>
      <c r="B6" s="29"/>
      <c r="C6" s="29"/>
      <c r="D6" s="29"/>
      <c r="E6" s="29"/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  <c r="M6" s="3" t="s">
        <v>52</v>
      </c>
    </row>
    <row r="7" spans="1:13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17</v>
      </c>
    </row>
    <row r="8" spans="1:13" x14ac:dyDescent="0.25">
      <c r="A8" s="43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5">
      <c r="A11" s="31" t="s">
        <v>16</v>
      </c>
      <c r="B11" s="32" t="s">
        <v>17</v>
      </c>
      <c r="C11" s="33" t="s">
        <v>18</v>
      </c>
      <c r="D11" s="1" t="s">
        <v>19</v>
      </c>
      <c r="E11" s="4">
        <f t="shared" ref="E11:E22" si="0">SUM(F11:M11)</f>
        <v>245058.5</v>
      </c>
      <c r="F11" s="4">
        <f>F12</f>
        <v>19685.8</v>
      </c>
      <c r="G11" s="4">
        <f t="shared" ref="G11:M11" si="1">G12</f>
        <v>21486</v>
      </c>
      <c r="H11" s="4">
        <f t="shared" si="1"/>
        <v>19998.2</v>
      </c>
      <c r="I11" s="4">
        <f t="shared" si="1"/>
        <v>20021.400000000001</v>
      </c>
      <c r="J11" s="4">
        <f t="shared" si="1"/>
        <v>20701.7</v>
      </c>
      <c r="K11" s="4">
        <f t="shared" si="1"/>
        <v>20452.2</v>
      </c>
      <c r="L11" s="4">
        <f t="shared" si="1"/>
        <v>20452.2</v>
      </c>
      <c r="M11" s="4">
        <f t="shared" si="1"/>
        <v>102261</v>
      </c>
    </row>
    <row r="12" spans="1:13" ht="25.5" x14ac:dyDescent="0.25">
      <c r="A12" s="31"/>
      <c r="B12" s="32"/>
      <c r="C12" s="33"/>
      <c r="D12" s="1" t="s">
        <v>20</v>
      </c>
      <c r="E12" s="4">
        <f t="shared" si="0"/>
        <v>245058.5</v>
      </c>
      <c r="F12" s="4">
        <f>19683.8+2</f>
        <v>19685.8</v>
      </c>
      <c r="G12" s="4">
        <f>21496-10</f>
        <v>21486</v>
      </c>
      <c r="H12" s="4">
        <v>19998.2</v>
      </c>
      <c r="I12" s="4">
        <v>20021.400000000001</v>
      </c>
      <c r="J12" s="4">
        <v>20701.7</v>
      </c>
      <c r="K12" s="4">
        <v>20452.2</v>
      </c>
      <c r="L12" s="4">
        <v>20452.2</v>
      </c>
      <c r="M12" s="4">
        <v>102261</v>
      </c>
    </row>
    <row r="13" spans="1:13" x14ac:dyDescent="0.25">
      <c r="A13" s="31" t="s">
        <v>21</v>
      </c>
      <c r="B13" s="32" t="s">
        <v>22</v>
      </c>
      <c r="C13" s="33" t="s">
        <v>18</v>
      </c>
      <c r="D13" s="1" t="s">
        <v>19</v>
      </c>
      <c r="E13" s="4">
        <f t="shared" si="0"/>
        <v>615</v>
      </c>
      <c r="F13" s="4">
        <f>F14</f>
        <v>10</v>
      </c>
      <c r="G13" s="4">
        <f t="shared" ref="G13" si="2">G14</f>
        <v>55</v>
      </c>
      <c r="H13" s="4">
        <f t="shared" ref="H13" si="3">H14</f>
        <v>55</v>
      </c>
      <c r="I13" s="4">
        <f t="shared" ref="I13" si="4">I14</f>
        <v>55</v>
      </c>
      <c r="J13" s="4">
        <f t="shared" ref="J13" si="5">J14</f>
        <v>55</v>
      </c>
      <c r="K13" s="4">
        <f t="shared" ref="K13" si="6">K14</f>
        <v>55</v>
      </c>
      <c r="L13" s="4">
        <f t="shared" ref="L13" si="7">L14</f>
        <v>55</v>
      </c>
      <c r="M13" s="4">
        <f t="shared" ref="M13" si="8">M14</f>
        <v>275</v>
      </c>
    </row>
    <row r="14" spans="1:13" ht="25.5" x14ac:dyDescent="0.25">
      <c r="A14" s="31"/>
      <c r="B14" s="32"/>
      <c r="C14" s="33"/>
      <c r="D14" s="1" t="s">
        <v>20</v>
      </c>
      <c r="E14" s="4">
        <f t="shared" si="0"/>
        <v>615</v>
      </c>
      <c r="F14" s="4">
        <v>10</v>
      </c>
      <c r="G14" s="4">
        <v>55</v>
      </c>
      <c r="H14" s="4">
        <v>55</v>
      </c>
      <c r="I14" s="4">
        <v>55</v>
      </c>
      <c r="J14" s="4">
        <v>55</v>
      </c>
      <c r="K14" s="4">
        <v>55</v>
      </c>
      <c r="L14" s="4">
        <v>55</v>
      </c>
      <c r="M14" s="4">
        <v>275</v>
      </c>
    </row>
    <row r="15" spans="1:13" x14ac:dyDescent="0.25">
      <c r="A15" s="31" t="s">
        <v>23</v>
      </c>
      <c r="B15" s="32" t="s">
        <v>24</v>
      </c>
      <c r="C15" s="33" t="s">
        <v>18</v>
      </c>
      <c r="D15" s="1" t="s">
        <v>19</v>
      </c>
      <c r="E15" s="4">
        <f t="shared" si="0"/>
        <v>3003.7</v>
      </c>
      <c r="F15" s="4">
        <f t="shared" ref="F15:M15" si="9">F16</f>
        <v>642.20000000000005</v>
      </c>
      <c r="G15" s="4">
        <f t="shared" si="9"/>
        <v>351.5</v>
      </c>
      <c r="H15" s="4">
        <f t="shared" si="9"/>
        <v>2010</v>
      </c>
      <c r="I15" s="4">
        <f t="shared" si="9"/>
        <v>0</v>
      </c>
      <c r="J15" s="4">
        <f t="shared" si="9"/>
        <v>0</v>
      </c>
      <c r="K15" s="4">
        <f t="shared" si="9"/>
        <v>0</v>
      </c>
      <c r="L15" s="4">
        <f t="shared" si="9"/>
        <v>0</v>
      </c>
      <c r="M15" s="4">
        <f t="shared" si="9"/>
        <v>0</v>
      </c>
    </row>
    <row r="16" spans="1:13" ht="25.5" x14ac:dyDescent="0.25">
      <c r="A16" s="31"/>
      <c r="B16" s="32"/>
      <c r="C16" s="33"/>
      <c r="D16" s="1" t="s">
        <v>20</v>
      </c>
      <c r="E16" s="4">
        <f t="shared" si="0"/>
        <v>3003.7</v>
      </c>
      <c r="F16" s="4">
        <f>644.2-2</f>
        <v>642.20000000000005</v>
      </c>
      <c r="G16" s="4">
        <v>351.5</v>
      </c>
      <c r="H16" s="4">
        <v>2010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31" t="s">
        <v>53</v>
      </c>
      <c r="B17" s="32" t="s">
        <v>55</v>
      </c>
      <c r="C17" s="33" t="s">
        <v>18</v>
      </c>
      <c r="D17" s="5" t="s">
        <v>19</v>
      </c>
      <c r="E17" s="4">
        <f t="shared" si="0"/>
        <v>156</v>
      </c>
      <c r="F17" s="4">
        <f>F18</f>
        <v>13</v>
      </c>
      <c r="G17" s="4">
        <f t="shared" ref="G17" si="10">G18</f>
        <v>13</v>
      </c>
      <c r="H17" s="4">
        <f t="shared" ref="H17" si="11">H18</f>
        <v>13</v>
      </c>
      <c r="I17" s="4">
        <f t="shared" ref="I17" si="12">I18</f>
        <v>13</v>
      </c>
      <c r="J17" s="4">
        <f t="shared" ref="J17" si="13">J18</f>
        <v>13</v>
      </c>
      <c r="K17" s="4">
        <f t="shared" ref="K17" si="14">K18</f>
        <v>13</v>
      </c>
      <c r="L17" s="4">
        <f t="shared" ref="L17" si="15">L18</f>
        <v>13</v>
      </c>
      <c r="M17" s="4">
        <f t="shared" ref="M17" si="16">M18</f>
        <v>65</v>
      </c>
    </row>
    <row r="18" spans="1:13" ht="25.5" x14ac:dyDescent="0.25">
      <c r="A18" s="31"/>
      <c r="B18" s="32"/>
      <c r="C18" s="33"/>
      <c r="D18" s="5" t="s">
        <v>20</v>
      </c>
      <c r="E18" s="4">
        <f t="shared" si="0"/>
        <v>156</v>
      </c>
      <c r="F18" s="4">
        <v>13</v>
      </c>
      <c r="G18" s="4">
        <v>13</v>
      </c>
      <c r="H18" s="4">
        <v>13</v>
      </c>
      <c r="I18" s="4">
        <v>13</v>
      </c>
      <c r="J18" s="4">
        <v>13</v>
      </c>
      <c r="K18" s="4">
        <v>13</v>
      </c>
      <c r="L18" s="4">
        <v>13</v>
      </c>
      <c r="M18" s="4">
        <v>65</v>
      </c>
    </row>
    <row r="19" spans="1:13" x14ac:dyDescent="0.25">
      <c r="A19" s="32"/>
      <c r="B19" s="32" t="s">
        <v>25</v>
      </c>
      <c r="C19" s="31"/>
      <c r="D19" s="1" t="s">
        <v>26</v>
      </c>
      <c r="E19" s="4">
        <f t="shared" si="0"/>
        <v>248833.2</v>
      </c>
      <c r="F19" s="4">
        <f>F20</f>
        <v>20351</v>
      </c>
      <c r="G19" s="4">
        <f t="shared" ref="G19" si="17">G20</f>
        <v>21905.5</v>
      </c>
      <c r="H19" s="4">
        <f t="shared" ref="H19" si="18">H20</f>
        <v>22076.2</v>
      </c>
      <c r="I19" s="4">
        <f t="shared" ref="I19" si="19">I20</f>
        <v>20089.400000000001</v>
      </c>
      <c r="J19" s="4">
        <f t="shared" ref="J19" si="20">J20</f>
        <v>20769.7</v>
      </c>
      <c r="K19" s="4">
        <f t="shared" ref="K19" si="21">K20</f>
        <v>20520.2</v>
      </c>
      <c r="L19" s="4">
        <f t="shared" ref="L19" si="22">L20</f>
        <v>20520.2</v>
      </c>
      <c r="M19" s="4">
        <f t="shared" ref="M19" si="23">M20</f>
        <v>102601</v>
      </c>
    </row>
    <row r="20" spans="1:13" ht="25.5" x14ac:dyDescent="0.25">
      <c r="A20" s="32"/>
      <c r="B20" s="32"/>
      <c r="C20" s="31"/>
      <c r="D20" s="1" t="s">
        <v>20</v>
      </c>
      <c r="E20" s="4">
        <f t="shared" si="0"/>
        <v>248833.2</v>
      </c>
      <c r="F20" s="4">
        <f t="shared" ref="F20:M20" si="24">F12+F14+F16+F18</f>
        <v>20351</v>
      </c>
      <c r="G20" s="4">
        <f t="shared" si="24"/>
        <v>21905.5</v>
      </c>
      <c r="H20" s="4">
        <f t="shared" si="24"/>
        <v>22076.2</v>
      </c>
      <c r="I20" s="4">
        <f t="shared" si="24"/>
        <v>20089.400000000001</v>
      </c>
      <c r="J20" s="4">
        <f t="shared" si="24"/>
        <v>20769.7</v>
      </c>
      <c r="K20" s="4">
        <f t="shared" si="24"/>
        <v>20520.2</v>
      </c>
      <c r="L20" s="4">
        <f t="shared" si="24"/>
        <v>20520.2</v>
      </c>
      <c r="M20" s="4">
        <f t="shared" si="24"/>
        <v>102601</v>
      </c>
    </row>
    <row r="21" spans="1:13" x14ac:dyDescent="0.25">
      <c r="A21" s="32"/>
      <c r="B21" s="32" t="s">
        <v>27</v>
      </c>
      <c r="C21" s="31"/>
      <c r="D21" s="1" t="s">
        <v>26</v>
      </c>
      <c r="E21" s="4">
        <f t="shared" si="0"/>
        <v>248833.2</v>
      </c>
      <c r="F21" s="4">
        <f>F22</f>
        <v>20351</v>
      </c>
      <c r="G21" s="4">
        <f t="shared" ref="G21" si="25">G22</f>
        <v>21905.5</v>
      </c>
      <c r="H21" s="4">
        <f t="shared" ref="H21" si="26">H22</f>
        <v>22076.2</v>
      </c>
      <c r="I21" s="4">
        <f t="shared" ref="I21" si="27">I22</f>
        <v>20089.400000000001</v>
      </c>
      <c r="J21" s="4">
        <f t="shared" ref="J21" si="28">J22</f>
        <v>20769.7</v>
      </c>
      <c r="K21" s="4">
        <f t="shared" ref="K21" si="29">K22</f>
        <v>20520.2</v>
      </c>
      <c r="L21" s="4">
        <f t="shared" ref="L21" si="30">L22</f>
        <v>20520.2</v>
      </c>
      <c r="M21" s="4">
        <f t="shared" ref="M21" si="31">M22</f>
        <v>102601</v>
      </c>
    </row>
    <row r="22" spans="1:13" ht="25.5" x14ac:dyDescent="0.25">
      <c r="A22" s="32"/>
      <c r="B22" s="32"/>
      <c r="C22" s="31"/>
      <c r="D22" s="1" t="s">
        <v>20</v>
      </c>
      <c r="E22" s="4">
        <f t="shared" si="0"/>
        <v>248833.2</v>
      </c>
      <c r="F22" s="4">
        <f t="shared" ref="F22:M22" si="32">F20</f>
        <v>20351</v>
      </c>
      <c r="G22" s="4">
        <f t="shared" si="32"/>
        <v>21905.5</v>
      </c>
      <c r="H22" s="4">
        <f t="shared" si="32"/>
        <v>22076.2</v>
      </c>
      <c r="I22" s="4">
        <f t="shared" si="32"/>
        <v>20089.400000000001</v>
      </c>
      <c r="J22" s="4">
        <f t="shared" si="32"/>
        <v>20769.7</v>
      </c>
      <c r="K22" s="4">
        <f t="shared" si="32"/>
        <v>20520.2</v>
      </c>
      <c r="L22" s="4">
        <f t="shared" si="32"/>
        <v>20520.2</v>
      </c>
      <c r="M22" s="4">
        <f t="shared" si="32"/>
        <v>102601</v>
      </c>
    </row>
    <row r="23" spans="1:13" x14ac:dyDescent="0.25">
      <c r="A23" s="32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2" t="s">
        <v>29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1" t="s">
        <v>30</v>
      </c>
      <c r="B25" s="32" t="s">
        <v>31</v>
      </c>
      <c r="C25" s="32" t="s">
        <v>32</v>
      </c>
      <c r="D25" s="1" t="s">
        <v>19</v>
      </c>
      <c r="E25" s="4">
        <f t="shared" ref="E25:E46" si="33">SUM(F25:M25)</f>
        <v>173540.40000000002</v>
      </c>
      <c r="F25" s="4">
        <f>F26</f>
        <v>14092.900000000001</v>
      </c>
      <c r="G25" s="4">
        <f t="shared" ref="G25" si="34">G26</f>
        <v>15388.199999999999</v>
      </c>
      <c r="H25" s="4">
        <f t="shared" ref="H25" si="35">H26</f>
        <v>14423.4</v>
      </c>
      <c r="I25" s="4">
        <f t="shared" ref="I25" si="36">I26</f>
        <v>15824.3</v>
      </c>
      <c r="J25" s="4">
        <f t="shared" ref="J25" si="37">J26</f>
        <v>16345</v>
      </c>
      <c r="K25" s="4">
        <f t="shared" ref="K25" si="38">K26</f>
        <v>13923.8</v>
      </c>
      <c r="L25" s="4">
        <f t="shared" ref="L25" si="39">L26</f>
        <v>13923.8</v>
      </c>
      <c r="M25" s="4">
        <f t="shared" ref="M25" si="40">M26</f>
        <v>69619</v>
      </c>
    </row>
    <row r="26" spans="1:13" ht="25.5" x14ac:dyDescent="0.25">
      <c r="A26" s="31"/>
      <c r="B26" s="32"/>
      <c r="C26" s="32"/>
      <c r="D26" s="1" t="s">
        <v>20</v>
      </c>
      <c r="E26" s="4">
        <f t="shared" si="33"/>
        <v>173540.40000000002</v>
      </c>
      <c r="F26" s="4">
        <f>14052.7-54.9+20+75.1</f>
        <v>14092.900000000001</v>
      </c>
      <c r="G26" s="4">
        <f>15227.8+3+157.4</f>
        <v>15388.199999999999</v>
      </c>
      <c r="H26" s="4">
        <v>14423.4</v>
      </c>
      <c r="I26" s="4">
        <v>15824.3</v>
      </c>
      <c r="J26" s="4">
        <v>16345</v>
      </c>
      <c r="K26" s="4">
        <v>13923.8</v>
      </c>
      <c r="L26" s="4">
        <v>13923.8</v>
      </c>
      <c r="M26" s="4">
        <v>69619</v>
      </c>
    </row>
    <row r="27" spans="1:13" x14ac:dyDescent="0.25">
      <c r="A27" s="31" t="s">
        <v>33</v>
      </c>
      <c r="B27" s="32" t="s">
        <v>34</v>
      </c>
      <c r="C27" s="32" t="s">
        <v>32</v>
      </c>
      <c r="D27" s="1" t="s">
        <v>19</v>
      </c>
      <c r="E27" s="4">
        <f t="shared" si="33"/>
        <v>604.29999999999995</v>
      </c>
      <c r="F27" s="4">
        <f t="shared" ref="F27:M27" si="41">F28</f>
        <v>45.9</v>
      </c>
      <c r="G27" s="4">
        <f t="shared" si="41"/>
        <v>58.4</v>
      </c>
      <c r="H27" s="4">
        <f t="shared" si="41"/>
        <v>50</v>
      </c>
      <c r="I27" s="4">
        <f t="shared" si="41"/>
        <v>50</v>
      </c>
      <c r="J27" s="4">
        <f t="shared" si="41"/>
        <v>50</v>
      </c>
      <c r="K27" s="4">
        <f t="shared" si="41"/>
        <v>50</v>
      </c>
      <c r="L27" s="4">
        <f t="shared" si="41"/>
        <v>50</v>
      </c>
      <c r="M27" s="4">
        <f t="shared" si="41"/>
        <v>250</v>
      </c>
    </row>
    <row r="28" spans="1:13" ht="25.5" x14ac:dyDescent="0.25">
      <c r="A28" s="31"/>
      <c r="B28" s="32"/>
      <c r="C28" s="32"/>
      <c r="D28" s="1" t="s">
        <v>20</v>
      </c>
      <c r="E28" s="4">
        <f t="shared" si="33"/>
        <v>604.29999999999995</v>
      </c>
      <c r="F28" s="4">
        <v>45.9</v>
      </c>
      <c r="G28" s="4">
        <v>58.4</v>
      </c>
      <c r="H28" s="4">
        <v>50</v>
      </c>
      <c r="I28" s="4">
        <v>50</v>
      </c>
      <c r="J28" s="4">
        <v>50</v>
      </c>
      <c r="K28" s="4">
        <v>50</v>
      </c>
      <c r="L28" s="4">
        <v>50</v>
      </c>
      <c r="M28" s="4">
        <v>250</v>
      </c>
    </row>
    <row r="29" spans="1:13" x14ac:dyDescent="0.25">
      <c r="A29" s="31" t="s">
        <v>59</v>
      </c>
      <c r="B29" s="32" t="s">
        <v>54</v>
      </c>
      <c r="C29" s="32" t="s">
        <v>32</v>
      </c>
      <c r="D29" s="5" t="s">
        <v>19</v>
      </c>
      <c r="E29" s="4">
        <f t="shared" ref="E29:E30" si="42">SUM(F29:M29)</f>
        <v>2721.8</v>
      </c>
      <c r="F29" s="4">
        <f t="shared" ref="F29:M29" si="43">F30</f>
        <v>254.2</v>
      </c>
      <c r="G29" s="4">
        <f t="shared" si="43"/>
        <v>166.8</v>
      </c>
      <c r="H29" s="4">
        <f t="shared" si="43"/>
        <v>166.8</v>
      </c>
      <c r="I29" s="4">
        <f t="shared" si="43"/>
        <v>166.8</v>
      </c>
      <c r="J29" s="4">
        <f t="shared" si="43"/>
        <v>166.8</v>
      </c>
      <c r="K29" s="4">
        <f t="shared" si="43"/>
        <v>257.2</v>
      </c>
      <c r="L29" s="4">
        <f t="shared" si="43"/>
        <v>257.2</v>
      </c>
      <c r="M29" s="4">
        <f t="shared" si="43"/>
        <v>1286</v>
      </c>
    </row>
    <row r="30" spans="1:13" ht="25.5" x14ac:dyDescent="0.25">
      <c r="A30" s="31"/>
      <c r="B30" s="32"/>
      <c r="C30" s="32"/>
      <c r="D30" s="5" t="s">
        <v>20</v>
      </c>
      <c r="E30" s="4">
        <f t="shared" si="42"/>
        <v>2721.8</v>
      </c>
      <c r="F30" s="4">
        <f>244.2+10</f>
        <v>254.2</v>
      </c>
      <c r="G30" s="4">
        <v>166.8</v>
      </c>
      <c r="H30" s="4">
        <v>166.8</v>
      </c>
      <c r="I30" s="4">
        <v>166.8</v>
      </c>
      <c r="J30" s="4">
        <v>166.8</v>
      </c>
      <c r="K30" s="4">
        <v>257.2</v>
      </c>
      <c r="L30" s="4">
        <v>257.2</v>
      </c>
      <c r="M30" s="4">
        <v>1286</v>
      </c>
    </row>
    <row r="31" spans="1:13" x14ac:dyDescent="0.25">
      <c r="A31" s="31" t="s">
        <v>60</v>
      </c>
      <c r="B31" s="32" t="s">
        <v>56</v>
      </c>
      <c r="C31" s="32" t="s">
        <v>32</v>
      </c>
      <c r="D31" s="6" t="s">
        <v>19</v>
      </c>
      <c r="E31" s="4">
        <f t="shared" ref="E31:E32" si="44">SUM(F31:M31)</f>
        <v>500</v>
      </c>
      <c r="F31" s="4">
        <f t="shared" ref="F31:M31" si="45">F32</f>
        <v>0</v>
      </c>
      <c r="G31" s="4">
        <f t="shared" si="45"/>
        <v>0</v>
      </c>
      <c r="H31" s="4">
        <f t="shared" si="45"/>
        <v>50</v>
      </c>
      <c r="I31" s="4">
        <f t="shared" si="45"/>
        <v>50</v>
      </c>
      <c r="J31" s="4">
        <f t="shared" si="45"/>
        <v>50</v>
      </c>
      <c r="K31" s="4">
        <f t="shared" si="45"/>
        <v>50</v>
      </c>
      <c r="L31" s="4">
        <f t="shared" si="45"/>
        <v>50</v>
      </c>
      <c r="M31" s="4">
        <f t="shared" si="45"/>
        <v>250</v>
      </c>
    </row>
    <row r="32" spans="1:13" ht="25.5" x14ac:dyDescent="0.25">
      <c r="A32" s="31"/>
      <c r="B32" s="32"/>
      <c r="C32" s="32"/>
      <c r="D32" s="6" t="s">
        <v>20</v>
      </c>
      <c r="E32" s="4">
        <f t="shared" si="44"/>
        <v>500</v>
      </c>
      <c r="F32" s="4">
        <v>0</v>
      </c>
      <c r="G32" s="4">
        <v>0</v>
      </c>
      <c r="H32" s="4">
        <v>50</v>
      </c>
      <c r="I32" s="4">
        <v>50</v>
      </c>
      <c r="J32" s="4">
        <v>50</v>
      </c>
      <c r="K32" s="4">
        <v>50</v>
      </c>
      <c r="L32" s="4">
        <v>50</v>
      </c>
      <c r="M32" s="4">
        <v>250</v>
      </c>
    </row>
    <row r="33" spans="1:13" x14ac:dyDescent="0.25">
      <c r="A33" s="31" t="s">
        <v>61</v>
      </c>
      <c r="B33" s="32" t="s">
        <v>58</v>
      </c>
      <c r="C33" s="32" t="s">
        <v>32</v>
      </c>
      <c r="D33" s="7" t="s">
        <v>19</v>
      </c>
      <c r="E33" s="4">
        <f t="shared" ref="E33:E34" si="46">SUM(F33:M33)</f>
        <v>154.9</v>
      </c>
      <c r="F33" s="4">
        <f t="shared" ref="F33:M33" si="47">F34</f>
        <v>154.9</v>
      </c>
      <c r="G33" s="4">
        <f t="shared" si="47"/>
        <v>0</v>
      </c>
      <c r="H33" s="4">
        <f t="shared" si="47"/>
        <v>0</v>
      </c>
      <c r="I33" s="4">
        <f t="shared" si="47"/>
        <v>0</v>
      </c>
      <c r="J33" s="4">
        <f t="shared" si="47"/>
        <v>0</v>
      </c>
      <c r="K33" s="4">
        <f t="shared" si="47"/>
        <v>0</v>
      </c>
      <c r="L33" s="4">
        <f t="shared" si="47"/>
        <v>0</v>
      </c>
      <c r="M33" s="4">
        <f t="shared" si="47"/>
        <v>0</v>
      </c>
    </row>
    <row r="34" spans="1:13" ht="25.5" x14ac:dyDescent="0.25">
      <c r="A34" s="31"/>
      <c r="B34" s="32"/>
      <c r="C34" s="32"/>
      <c r="D34" s="7" t="s">
        <v>20</v>
      </c>
      <c r="E34" s="4">
        <f t="shared" si="46"/>
        <v>154.9</v>
      </c>
      <c r="F34" s="4">
        <v>154.9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31" t="s">
        <v>62</v>
      </c>
      <c r="B35" s="32" t="s">
        <v>63</v>
      </c>
      <c r="C35" s="32" t="s">
        <v>32</v>
      </c>
      <c r="D35" s="7" t="s">
        <v>19</v>
      </c>
      <c r="E35" s="4">
        <f t="shared" ref="E35:E38" si="48">SUM(F35:M35)</f>
        <v>379.8</v>
      </c>
      <c r="F35" s="4">
        <f>F36</f>
        <v>379.8</v>
      </c>
      <c r="G35" s="4">
        <f t="shared" ref="G35:G41" si="49">G36</f>
        <v>0</v>
      </c>
      <c r="H35" s="4">
        <f t="shared" ref="H35:H41" si="50">H36</f>
        <v>0</v>
      </c>
      <c r="I35" s="4">
        <f t="shared" ref="I35:I41" si="51">I36</f>
        <v>0</v>
      </c>
      <c r="J35" s="4">
        <f t="shared" ref="J35:J41" si="52">J36</f>
        <v>0</v>
      </c>
      <c r="K35" s="4">
        <f t="shared" ref="K35:K41" si="53">K36</f>
        <v>0</v>
      </c>
      <c r="L35" s="4">
        <f t="shared" ref="L35:L41" si="54">L36</f>
        <v>0</v>
      </c>
      <c r="M35" s="4">
        <f t="shared" ref="M35:M41" si="55">M36</f>
        <v>0</v>
      </c>
    </row>
    <row r="36" spans="1:13" ht="25.5" x14ac:dyDescent="0.25">
      <c r="A36" s="31"/>
      <c r="B36" s="32"/>
      <c r="C36" s="32"/>
      <c r="D36" s="7" t="s">
        <v>20</v>
      </c>
      <c r="E36" s="4">
        <f t="shared" si="48"/>
        <v>379.8</v>
      </c>
      <c r="F36" s="4">
        <v>379.8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31" t="s">
        <v>64</v>
      </c>
      <c r="B37" s="32" t="s">
        <v>65</v>
      </c>
      <c r="C37" s="32" t="s">
        <v>32</v>
      </c>
      <c r="D37" s="8" t="s">
        <v>19</v>
      </c>
      <c r="E37" s="4">
        <f t="shared" si="48"/>
        <v>20.2</v>
      </c>
      <c r="F37" s="4">
        <f>F38</f>
        <v>20.2</v>
      </c>
      <c r="G37" s="4">
        <f t="shared" si="49"/>
        <v>0</v>
      </c>
      <c r="H37" s="4">
        <f t="shared" si="50"/>
        <v>0</v>
      </c>
      <c r="I37" s="4">
        <f t="shared" si="51"/>
        <v>0</v>
      </c>
      <c r="J37" s="4">
        <f t="shared" si="52"/>
        <v>0</v>
      </c>
      <c r="K37" s="4">
        <f t="shared" si="53"/>
        <v>0</v>
      </c>
      <c r="L37" s="4">
        <f t="shared" si="54"/>
        <v>0</v>
      </c>
      <c r="M37" s="4">
        <f t="shared" si="55"/>
        <v>0</v>
      </c>
    </row>
    <row r="38" spans="1:13" ht="25.5" x14ac:dyDescent="0.25">
      <c r="A38" s="31"/>
      <c r="B38" s="32"/>
      <c r="C38" s="32"/>
      <c r="D38" s="8" t="s">
        <v>20</v>
      </c>
      <c r="E38" s="4">
        <f t="shared" si="48"/>
        <v>20.2</v>
      </c>
      <c r="F38" s="4">
        <v>20.2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31" t="s">
        <v>66</v>
      </c>
      <c r="B39" s="32" t="s">
        <v>67</v>
      </c>
      <c r="C39" s="32" t="s">
        <v>32</v>
      </c>
      <c r="D39" s="8" t="s">
        <v>19</v>
      </c>
      <c r="E39" s="4">
        <f t="shared" ref="E39:E40" si="56">SUM(F39:M39)</f>
        <v>200</v>
      </c>
      <c r="F39" s="4">
        <f>F40</f>
        <v>200</v>
      </c>
      <c r="G39" s="4">
        <f t="shared" si="49"/>
        <v>0</v>
      </c>
      <c r="H39" s="4">
        <f t="shared" si="50"/>
        <v>0</v>
      </c>
      <c r="I39" s="4">
        <f t="shared" si="51"/>
        <v>0</v>
      </c>
      <c r="J39" s="4">
        <f t="shared" si="52"/>
        <v>0</v>
      </c>
      <c r="K39" s="4">
        <f t="shared" si="53"/>
        <v>0</v>
      </c>
      <c r="L39" s="4">
        <f t="shared" si="54"/>
        <v>0</v>
      </c>
      <c r="M39" s="4">
        <f t="shared" si="55"/>
        <v>0</v>
      </c>
    </row>
    <row r="40" spans="1:13" ht="25.5" x14ac:dyDescent="0.25">
      <c r="A40" s="31"/>
      <c r="B40" s="32"/>
      <c r="C40" s="32"/>
      <c r="D40" s="8" t="s">
        <v>20</v>
      </c>
      <c r="E40" s="4">
        <f t="shared" si="56"/>
        <v>200</v>
      </c>
      <c r="F40" s="4">
        <v>200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31" t="s">
        <v>68</v>
      </c>
      <c r="B41" s="32" t="s">
        <v>69</v>
      </c>
      <c r="C41" s="32" t="s">
        <v>32</v>
      </c>
      <c r="D41" s="9" t="s">
        <v>19</v>
      </c>
      <c r="E41" s="4">
        <f t="shared" ref="E41:E42" si="57">SUM(F41:M41)</f>
        <v>450</v>
      </c>
      <c r="F41" s="4">
        <f>F42</f>
        <v>0</v>
      </c>
      <c r="G41" s="4">
        <f t="shared" si="49"/>
        <v>450</v>
      </c>
      <c r="H41" s="4">
        <f t="shared" si="50"/>
        <v>0</v>
      </c>
      <c r="I41" s="4">
        <f t="shared" si="51"/>
        <v>0</v>
      </c>
      <c r="J41" s="4">
        <f t="shared" si="52"/>
        <v>0</v>
      </c>
      <c r="K41" s="4">
        <f t="shared" si="53"/>
        <v>0</v>
      </c>
      <c r="L41" s="4">
        <f t="shared" si="54"/>
        <v>0</v>
      </c>
      <c r="M41" s="4">
        <f t="shared" si="55"/>
        <v>0</v>
      </c>
    </row>
    <row r="42" spans="1:13" ht="25.5" x14ac:dyDescent="0.25">
      <c r="A42" s="31"/>
      <c r="B42" s="32"/>
      <c r="C42" s="32"/>
      <c r="D42" s="9" t="s">
        <v>20</v>
      </c>
      <c r="E42" s="4">
        <f t="shared" si="57"/>
        <v>450</v>
      </c>
      <c r="F42" s="4">
        <v>0</v>
      </c>
      <c r="G42" s="4">
        <v>450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25">
      <c r="A43" s="32"/>
      <c r="B43" s="32" t="s">
        <v>35</v>
      </c>
      <c r="C43" s="31"/>
      <c r="D43" s="1" t="s">
        <v>19</v>
      </c>
      <c r="E43" s="4">
        <f t="shared" si="33"/>
        <v>178571.4</v>
      </c>
      <c r="F43" s="4">
        <f>F44</f>
        <v>15147.900000000001</v>
      </c>
      <c r="G43" s="4">
        <f t="shared" ref="G43" si="58">G44</f>
        <v>16063.399999999998</v>
      </c>
      <c r="H43" s="4">
        <f t="shared" ref="H43" si="59">H44</f>
        <v>14690.199999999999</v>
      </c>
      <c r="I43" s="4">
        <f t="shared" ref="I43" si="60">I44</f>
        <v>16091.099999999999</v>
      </c>
      <c r="J43" s="4">
        <f t="shared" ref="J43" si="61">J44</f>
        <v>16611.8</v>
      </c>
      <c r="K43" s="4">
        <f t="shared" ref="K43" si="62">K44</f>
        <v>14281</v>
      </c>
      <c r="L43" s="4">
        <f t="shared" ref="L43" si="63">L44</f>
        <v>14281</v>
      </c>
      <c r="M43" s="4">
        <f t="shared" ref="M43" si="64">M44</f>
        <v>71405</v>
      </c>
    </row>
    <row r="44" spans="1:13" ht="25.5" x14ac:dyDescent="0.25">
      <c r="A44" s="32"/>
      <c r="B44" s="32"/>
      <c r="C44" s="31"/>
      <c r="D44" s="1" t="s">
        <v>20</v>
      </c>
      <c r="E44" s="4">
        <f t="shared" si="33"/>
        <v>178571.4</v>
      </c>
      <c r="F44" s="4">
        <f>F26+F28+F30+F32+F34+F36+F38+F40</f>
        <v>15147.900000000001</v>
      </c>
      <c r="G44" s="4">
        <f>G26+G28+G30+G32+G34+G36+G38+G40+G42</f>
        <v>16063.399999999998</v>
      </c>
      <c r="H44" s="4">
        <f t="shared" ref="H44:M44" si="65">H26+H28+H30+H32+H34+H36+H38+H40</f>
        <v>14690.199999999999</v>
      </c>
      <c r="I44" s="4">
        <f t="shared" si="65"/>
        <v>16091.099999999999</v>
      </c>
      <c r="J44" s="4">
        <f t="shared" si="65"/>
        <v>16611.8</v>
      </c>
      <c r="K44" s="4">
        <f t="shared" si="65"/>
        <v>14281</v>
      </c>
      <c r="L44" s="4">
        <f t="shared" si="65"/>
        <v>14281</v>
      </c>
      <c r="M44" s="4">
        <f t="shared" si="65"/>
        <v>71405</v>
      </c>
    </row>
    <row r="45" spans="1:13" x14ac:dyDescent="0.25">
      <c r="A45" s="32"/>
      <c r="B45" s="32" t="s">
        <v>36</v>
      </c>
      <c r="C45" s="31"/>
      <c r="D45" s="1" t="s">
        <v>19</v>
      </c>
      <c r="E45" s="4">
        <f t="shared" si="33"/>
        <v>178571.4</v>
      </c>
      <c r="F45" s="4">
        <f>F46</f>
        <v>15147.900000000001</v>
      </c>
      <c r="G45" s="4">
        <f t="shared" ref="G45" si="66">G46</f>
        <v>16063.399999999998</v>
      </c>
      <c r="H45" s="4">
        <f t="shared" ref="H45" si="67">H46</f>
        <v>14690.199999999999</v>
      </c>
      <c r="I45" s="4">
        <f t="shared" ref="I45" si="68">I46</f>
        <v>16091.099999999999</v>
      </c>
      <c r="J45" s="4">
        <f t="shared" ref="J45" si="69">J46</f>
        <v>16611.8</v>
      </c>
      <c r="K45" s="4">
        <f t="shared" ref="K45:L45" si="70">K46</f>
        <v>14281</v>
      </c>
      <c r="L45" s="4">
        <f t="shared" si="70"/>
        <v>14281</v>
      </c>
      <c r="M45" s="4">
        <f t="shared" ref="M45" si="71">M46</f>
        <v>71405</v>
      </c>
    </row>
    <row r="46" spans="1:13" ht="25.5" x14ac:dyDescent="0.25">
      <c r="A46" s="32"/>
      <c r="B46" s="32"/>
      <c r="C46" s="31"/>
      <c r="D46" s="1" t="s">
        <v>20</v>
      </c>
      <c r="E46" s="4">
        <f t="shared" si="33"/>
        <v>178571.4</v>
      </c>
      <c r="F46" s="4">
        <f>F44</f>
        <v>15147.900000000001</v>
      </c>
      <c r="G46" s="4">
        <f t="shared" ref="G46:M46" si="72">G44</f>
        <v>16063.399999999998</v>
      </c>
      <c r="H46" s="4">
        <f t="shared" si="72"/>
        <v>14690.199999999999</v>
      </c>
      <c r="I46" s="4">
        <f t="shared" si="72"/>
        <v>16091.099999999999</v>
      </c>
      <c r="J46" s="4">
        <f t="shared" si="72"/>
        <v>16611.8</v>
      </c>
      <c r="K46" s="4">
        <f t="shared" si="72"/>
        <v>14281</v>
      </c>
      <c r="L46" s="4">
        <f t="shared" si="72"/>
        <v>14281</v>
      </c>
      <c r="M46" s="4">
        <f t="shared" si="72"/>
        <v>71405</v>
      </c>
    </row>
    <row r="47" spans="1:13" x14ac:dyDescent="0.25">
      <c r="A47" s="32" t="s">
        <v>37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2" t="s">
        <v>38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1" t="s">
        <v>39</v>
      </c>
      <c r="B49" s="43" t="s">
        <v>40</v>
      </c>
      <c r="C49" s="32" t="s">
        <v>18</v>
      </c>
      <c r="D49" s="1" t="s">
        <v>19</v>
      </c>
      <c r="E49" s="4">
        <f t="shared" ref="E49:E54" si="73">SUM(F49:M49)</f>
        <v>3600</v>
      </c>
      <c r="F49" s="4">
        <f>F50</f>
        <v>300</v>
      </c>
      <c r="G49" s="4">
        <f t="shared" ref="G49" si="74">G50</f>
        <v>300</v>
      </c>
      <c r="H49" s="4">
        <f t="shared" ref="H49" si="75">H50</f>
        <v>300</v>
      </c>
      <c r="I49" s="4">
        <f t="shared" ref="I49" si="76">I50</f>
        <v>300</v>
      </c>
      <c r="J49" s="4">
        <f t="shared" ref="J49" si="77">J50</f>
        <v>300</v>
      </c>
      <c r="K49" s="4">
        <f t="shared" ref="K49" si="78">K50</f>
        <v>300</v>
      </c>
      <c r="L49" s="4">
        <f t="shared" ref="L49" si="79">L50</f>
        <v>300</v>
      </c>
      <c r="M49" s="4">
        <f t="shared" ref="M49" si="80">M50</f>
        <v>1500</v>
      </c>
    </row>
    <row r="50" spans="1:13" ht="25.5" x14ac:dyDescent="0.25">
      <c r="A50" s="31"/>
      <c r="B50" s="43"/>
      <c r="C50" s="32"/>
      <c r="D50" s="1" t="s">
        <v>20</v>
      </c>
      <c r="E50" s="4">
        <f t="shared" si="73"/>
        <v>3600</v>
      </c>
      <c r="F50" s="4">
        <v>300</v>
      </c>
      <c r="G50" s="4">
        <v>300</v>
      </c>
      <c r="H50" s="4">
        <v>300</v>
      </c>
      <c r="I50" s="4">
        <v>300</v>
      </c>
      <c r="J50" s="4">
        <v>300</v>
      </c>
      <c r="K50" s="4">
        <v>300</v>
      </c>
      <c r="L50" s="4">
        <v>300</v>
      </c>
      <c r="M50" s="4">
        <v>1500</v>
      </c>
    </row>
    <row r="51" spans="1:13" x14ac:dyDescent="0.25">
      <c r="A51" s="32"/>
      <c r="B51" s="32" t="s">
        <v>41</v>
      </c>
      <c r="C51" s="31"/>
      <c r="D51" s="1" t="s">
        <v>19</v>
      </c>
      <c r="E51" s="4">
        <f t="shared" si="73"/>
        <v>3600</v>
      </c>
      <c r="F51" s="4">
        <f>F52</f>
        <v>300</v>
      </c>
      <c r="G51" s="4">
        <f t="shared" ref="G51" si="81">G52</f>
        <v>300</v>
      </c>
      <c r="H51" s="4">
        <f t="shared" ref="H51" si="82">H52</f>
        <v>300</v>
      </c>
      <c r="I51" s="4">
        <f t="shared" ref="I51" si="83">I52</f>
        <v>300</v>
      </c>
      <c r="J51" s="4">
        <f t="shared" ref="J51" si="84">J52</f>
        <v>300</v>
      </c>
      <c r="K51" s="4">
        <f t="shared" ref="K51" si="85">K52</f>
        <v>300</v>
      </c>
      <c r="L51" s="4">
        <f t="shared" ref="L51" si="86">L52</f>
        <v>300</v>
      </c>
      <c r="M51" s="4">
        <f t="shared" ref="M51" si="87">M52</f>
        <v>1500</v>
      </c>
    </row>
    <row r="52" spans="1:13" ht="25.5" x14ac:dyDescent="0.25">
      <c r="A52" s="32"/>
      <c r="B52" s="32"/>
      <c r="C52" s="31"/>
      <c r="D52" s="1" t="s">
        <v>20</v>
      </c>
      <c r="E52" s="4">
        <f t="shared" si="73"/>
        <v>3600</v>
      </c>
      <c r="F52" s="4">
        <f>F50</f>
        <v>300</v>
      </c>
      <c r="G52" s="4">
        <f t="shared" ref="G52:M52" si="88">G50</f>
        <v>300</v>
      </c>
      <c r="H52" s="4">
        <f t="shared" si="88"/>
        <v>300</v>
      </c>
      <c r="I52" s="4">
        <f t="shared" si="88"/>
        <v>300</v>
      </c>
      <c r="J52" s="4">
        <f t="shared" si="88"/>
        <v>300</v>
      </c>
      <c r="K52" s="4">
        <f t="shared" si="88"/>
        <v>300</v>
      </c>
      <c r="L52" s="4">
        <f t="shared" si="88"/>
        <v>300</v>
      </c>
      <c r="M52" s="4">
        <f t="shared" si="88"/>
        <v>1500</v>
      </c>
    </row>
    <row r="53" spans="1:13" x14ac:dyDescent="0.25">
      <c r="A53" s="32"/>
      <c r="B53" s="32" t="s">
        <v>42</v>
      </c>
      <c r="C53" s="31"/>
      <c r="D53" s="1" t="s">
        <v>19</v>
      </c>
      <c r="E53" s="4">
        <f t="shared" si="73"/>
        <v>3600</v>
      </c>
      <c r="F53" s="4">
        <f>F54</f>
        <v>300</v>
      </c>
      <c r="G53" s="4">
        <f t="shared" ref="G53" si="89">G54</f>
        <v>300</v>
      </c>
      <c r="H53" s="4">
        <f t="shared" ref="H53" si="90">H54</f>
        <v>300</v>
      </c>
      <c r="I53" s="4">
        <f t="shared" ref="I53" si="91">I54</f>
        <v>300</v>
      </c>
      <c r="J53" s="4">
        <f t="shared" ref="J53" si="92">J54</f>
        <v>300</v>
      </c>
      <c r="K53" s="4">
        <f t="shared" ref="K53" si="93">K54</f>
        <v>300</v>
      </c>
      <c r="L53" s="4">
        <f t="shared" ref="L53" si="94">L54</f>
        <v>300</v>
      </c>
      <c r="M53" s="4">
        <f t="shared" ref="M53" si="95">M54</f>
        <v>1500</v>
      </c>
    </row>
    <row r="54" spans="1:13" ht="25.5" x14ac:dyDescent="0.25">
      <c r="A54" s="32"/>
      <c r="B54" s="32"/>
      <c r="C54" s="31"/>
      <c r="D54" s="1" t="s">
        <v>20</v>
      </c>
      <c r="E54" s="4">
        <f t="shared" si="73"/>
        <v>3600</v>
      </c>
      <c r="F54" s="4">
        <f>F52</f>
        <v>300</v>
      </c>
      <c r="G54" s="4">
        <f t="shared" ref="G54:M54" si="96">G52</f>
        <v>300</v>
      </c>
      <c r="H54" s="4">
        <f t="shared" si="96"/>
        <v>300</v>
      </c>
      <c r="I54" s="4">
        <f t="shared" si="96"/>
        <v>300</v>
      </c>
      <c r="J54" s="4">
        <f t="shared" si="96"/>
        <v>300</v>
      </c>
      <c r="K54" s="4">
        <f t="shared" si="96"/>
        <v>300</v>
      </c>
      <c r="L54" s="4">
        <f t="shared" si="96"/>
        <v>300</v>
      </c>
      <c r="M54" s="4">
        <f t="shared" si="96"/>
        <v>1500</v>
      </c>
    </row>
    <row r="55" spans="1:13" x14ac:dyDescent="0.25">
      <c r="A55" s="43" t="s">
        <v>43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x14ac:dyDescent="0.25">
      <c r="A56" s="44" t="s">
        <v>44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x14ac:dyDescent="0.25">
      <c r="A57" s="31" t="s">
        <v>45</v>
      </c>
      <c r="B57" s="32" t="s">
        <v>46</v>
      </c>
      <c r="C57" s="32" t="s">
        <v>18</v>
      </c>
      <c r="D57" s="1" t="s">
        <v>26</v>
      </c>
      <c r="E57" s="4">
        <f t="shared" ref="E57:E64" si="97">SUM(F57:M57)</f>
        <v>21820.5</v>
      </c>
      <c r="F57" s="4">
        <f>F58</f>
        <v>1872</v>
      </c>
      <c r="G57" s="4">
        <f t="shared" ref="G57" si="98">G58</f>
        <v>2058.3000000000002</v>
      </c>
      <c r="H57" s="4">
        <f t="shared" ref="H57" si="99">H58</f>
        <v>2269</v>
      </c>
      <c r="I57" s="4">
        <f t="shared" ref="I57" si="100">I58</f>
        <v>1960</v>
      </c>
      <c r="J57" s="4">
        <f t="shared" ref="J57" si="101">J58</f>
        <v>1960</v>
      </c>
      <c r="K57" s="4">
        <f t="shared" ref="K57" si="102">K58</f>
        <v>1671.6</v>
      </c>
      <c r="L57" s="4">
        <f t="shared" ref="L57" si="103">L58</f>
        <v>1671.6</v>
      </c>
      <c r="M57" s="4">
        <f t="shared" ref="M57" si="104">M58</f>
        <v>8358</v>
      </c>
    </row>
    <row r="58" spans="1:13" ht="25.5" x14ac:dyDescent="0.25">
      <c r="A58" s="31"/>
      <c r="B58" s="32"/>
      <c r="C58" s="32"/>
      <c r="D58" s="1" t="s">
        <v>20</v>
      </c>
      <c r="E58" s="4">
        <f t="shared" si="97"/>
        <v>21820.5</v>
      </c>
      <c r="F58" s="4">
        <v>1872</v>
      </c>
      <c r="G58" s="4">
        <v>2058.3000000000002</v>
      </c>
      <c r="H58" s="4">
        <v>2269</v>
      </c>
      <c r="I58" s="4">
        <v>1960</v>
      </c>
      <c r="J58" s="4">
        <v>1960</v>
      </c>
      <c r="K58" s="4">
        <v>1671.6</v>
      </c>
      <c r="L58" s="4">
        <v>1671.6</v>
      </c>
      <c r="M58" s="4">
        <v>8358</v>
      </c>
    </row>
    <row r="59" spans="1:13" x14ac:dyDescent="0.25">
      <c r="A59" s="32"/>
      <c r="B59" s="32" t="s">
        <v>47</v>
      </c>
      <c r="C59" s="31"/>
      <c r="D59" s="1" t="s">
        <v>26</v>
      </c>
      <c r="E59" s="4">
        <f t="shared" si="97"/>
        <v>21820.5</v>
      </c>
      <c r="F59" s="4">
        <f>F60</f>
        <v>1872</v>
      </c>
      <c r="G59" s="4">
        <f t="shared" ref="G59" si="105">G60</f>
        <v>2058.3000000000002</v>
      </c>
      <c r="H59" s="4">
        <f t="shared" ref="H59" si="106">H60</f>
        <v>2269</v>
      </c>
      <c r="I59" s="4">
        <f t="shared" ref="I59" si="107">I60</f>
        <v>1960</v>
      </c>
      <c r="J59" s="4">
        <f t="shared" ref="J59" si="108">J60</f>
        <v>1960</v>
      </c>
      <c r="K59" s="4">
        <f t="shared" ref="K59" si="109">K60</f>
        <v>1671.6</v>
      </c>
      <c r="L59" s="4">
        <f t="shared" ref="L59" si="110">L60</f>
        <v>1671.6</v>
      </c>
      <c r="M59" s="4">
        <f t="shared" ref="M59" si="111">M60</f>
        <v>8358</v>
      </c>
    </row>
    <row r="60" spans="1:13" ht="25.5" x14ac:dyDescent="0.25">
      <c r="A60" s="32"/>
      <c r="B60" s="32"/>
      <c r="C60" s="31"/>
      <c r="D60" s="1" t="s">
        <v>20</v>
      </c>
      <c r="E60" s="4">
        <f t="shared" si="97"/>
        <v>21820.5</v>
      </c>
      <c r="F60" s="4">
        <f>F58</f>
        <v>1872</v>
      </c>
      <c r="G60" s="4">
        <f t="shared" ref="G60:M60" si="112">G58</f>
        <v>2058.3000000000002</v>
      </c>
      <c r="H60" s="4">
        <f t="shared" si="112"/>
        <v>2269</v>
      </c>
      <c r="I60" s="4">
        <f t="shared" si="112"/>
        <v>1960</v>
      </c>
      <c r="J60" s="4">
        <f t="shared" si="112"/>
        <v>1960</v>
      </c>
      <c r="K60" s="4">
        <f t="shared" si="112"/>
        <v>1671.6</v>
      </c>
      <c r="L60" s="4">
        <f t="shared" si="112"/>
        <v>1671.6</v>
      </c>
      <c r="M60" s="4">
        <f t="shared" si="112"/>
        <v>8358</v>
      </c>
    </row>
    <row r="61" spans="1:13" x14ac:dyDescent="0.25">
      <c r="A61" s="32"/>
      <c r="B61" s="32" t="s">
        <v>48</v>
      </c>
      <c r="C61" s="34"/>
      <c r="D61" s="1" t="s">
        <v>26</v>
      </c>
      <c r="E61" s="4">
        <f t="shared" si="97"/>
        <v>21820.5</v>
      </c>
      <c r="F61" s="4">
        <f>F62</f>
        <v>1872</v>
      </c>
      <c r="G61" s="4">
        <f t="shared" ref="G61" si="113">G62</f>
        <v>2058.3000000000002</v>
      </c>
      <c r="H61" s="4">
        <f t="shared" ref="H61" si="114">H62</f>
        <v>2269</v>
      </c>
      <c r="I61" s="4">
        <f t="shared" ref="I61" si="115">I62</f>
        <v>1960</v>
      </c>
      <c r="J61" s="4">
        <f t="shared" ref="J61" si="116">J62</f>
        <v>1960</v>
      </c>
      <c r="K61" s="4">
        <f t="shared" ref="K61" si="117">K62</f>
        <v>1671.6</v>
      </c>
      <c r="L61" s="4">
        <f t="shared" ref="L61" si="118">L62</f>
        <v>1671.6</v>
      </c>
      <c r="M61" s="4">
        <f t="shared" ref="M61" si="119">M62</f>
        <v>8358</v>
      </c>
    </row>
    <row r="62" spans="1:13" ht="25.5" x14ac:dyDescent="0.25">
      <c r="A62" s="32"/>
      <c r="B62" s="32"/>
      <c r="C62" s="35"/>
      <c r="D62" s="1" t="s">
        <v>20</v>
      </c>
      <c r="E62" s="4">
        <f t="shared" si="97"/>
        <v>21820.5</v>
      </c>
      <c r="F62" s="4">
        <f>F60</f>
        <v>1872</v>
      </c>
      <c r="G62" s="4">
        <f t="shared" ref="G62:M62" si="120">G60</f>
        <v>2058.3000000000002</v>
      </c>
      <c r="H62" s="4">
        <f t="shared" si="120"/>
        <v>2269</v>
      </c>
      <c r="I62" s="4">
        <f t="shared" si="120"/>
        <v>1960</v>
      </c>
      <c r="J62" s="4">
        <f t="shared" si="120"/>
        <v>1960</v>
      </c>
      <c r="K62" s="4">
        <f t="shared" si="120"/>
        <v>1671.6</v>
      </c>
      <c r="L62" s="4">
        <f t="shared" si="120"/>
        <v>1671.6</v>
      </c>
      <c r="M62" s="4">
        <f t="shared" si="120"/>
        <v>8358</v>
      </c>
    </row>
    <row r="63" spans="1:13" x14ac:dyDescent="0.25">
      <c r="A63" s="36" t="s">
        <v>51</v>
      </c>
      <c r="B63" s="37"/>
      <c r="C63" s="31"/>
      <c r="D63" s="1" t="s">
        <v>26</v>
      </c>
      <c r="E63" s="4">
        <f t="shared" si="97"/>
        <v>452825.1</v>
      </c>
      <c r="F63" s="4">
        <f>F64</f>
        <v>37670.9</v>
      </c>
      <c r="G63" s="4">
        <f t="shared" ref="G63" si="121">G64</f>
        <v>40327.199999999997</v>
      </c>
      <c r="H63" s="4">
        <f t="shared" ref="H63" si="122">H64</f>
        <v>39335.4</v>
      </c>
      <c r="I63" s="4">
        <f t="shared" ref="I63" si="123">I64</f>
        <v>38440.5</v>
      </c>
      <c r="J63" s="4">
        <f t="shared" ref="J63" si="124">J64</f>
        <v>39641.5</v>
      </c>
      <c r="K63" s="4">
        <f t="shared" ref="K63" si="125">K64</f>
        <v>36772.799999999996</v>
      </c>
      <c r="L63" s="4">
        <f t="shared" ref="L63" si="126">L64</f>
        <v>36772.799999999996</v>
      </c>
      <c r="M63" s="4">
        <f t="shared" ref="M63" si="127">M64</f>
        <v>183864</v>
      </c>
    </row>
    <row r="64" spans="1:13" ht="25.5" x14ac:dyDescent="0.25">
      <c r="A64" s="38"/>
      <c r="B64" s="39"/>
      <c r="C64" s="31"/>
      <c r="D64" s="1" t="s">
        <v>20</v>
      </c>
      <c r="E64" s="4">
        <f t="shared" si="97"/>
        <v>452825.1</v>
      </c>
      <c r="F64" s="4">
        <f t="shared" ref="F64:M64" si="128">F22+F46+F54+F62</f>
        <v>37670.9</v>
      </c>
      <c r="G64" s="4">
        <f t="shared" si="128"/>
        <v>40327.199999999997</v>
      </c>
      <c r="H64" s="4">
        <f t="shared" si="128"/>
        <v>39335.4</v>
      </c>
      <c r="I64" s="4">
        <f t="shared" si="128"/>
        <v>38440.5</v>
      </c>
      <c r="J64" s="4">
        <f t="shared" si="128"/>
        <v>39641.5</v>
      </c>
      <c r="K64" s="4">
        <f t="shared" si="128"/>
        <v>36772.799999999996</v>
      </c>
      <c r="L64" s="4">
        <f t="shared" si="128"/>
        <v>36772.799999999996</v>
      </c>
      <c r="M64" s="4">
        <f t="shared" si="128"/>
        <v>183864</v>
      </c>
    </row>
  </sheetData>
  <mergeCells count="89">
    <mergeCell ref="A35:A36"/>
    <mergeCell ref="B35:B36"/>
    <mergeCell ref="C35:C36"/>
    <mergeCell ref="A15:A16"/>
    <mergeCell ref="B15:B16"/>
    <mergeCell ref="C15:C16"/>
    <mergeCell ref="A24:M24"/>
    <mergeCell ref="A25:A26"/>
    <mergeCell ref="B25:B26"/>
    <mergeCell ref="B31:B32"/>
    <mergeCell ref="C31:C32"/>
    <mergeCell ref="C25:C26"/>
    <mergeCell ref="A31:A32"/>
    <mergeCell ref="A33:A34"/>
    <mergeCell ref="B33:B34"/>
    <mergeCell ref="C33:C34"/>
    <mergeCell ref="A11:A12"/>
    <mergeCell ref="B11:B12"/>
    <mergeCell ref="C11:C12"/>
    <mergeCell ref="A13:A14"/>
    <mergeCell ref="B13:B14"/>
    <mergeCell ref="C13:C14"/>
    <mergeCell ref="E4:M4"/>
    <mergeCell ref="F5:M5"/>
    <mergeCell ref="A8:M8"/>
    <mergeCell ref="A9:M9"/>
    <mergeCell ref="A10:M10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47:M47"/>
    <mergeCell ref="A48:M48"/>
    <mergeCell ref="B57:B58"/>
    <mergeCell ref="C57:C58"/>
    <mergeCell ref="A51:A52"/>
    <mergeCell ref="B51:B52"/>
    <mergeCell ref="C51:C52"/>
    <mergeCell ref="A53:A54"/>
    <mergeCell ref="B53:B54"/>
    <mergeCell ref="C53:C54"/>
    <mergeCell ref="A55:M55"/>
    <mergeCell ref="A56:M56"/>
    <mergeCell ref="C61:C62"/>
    <mergeCell ref="A63:B64"/>
    <mergeCell ref="C63:C64"/>
    <mergeCell ref="H1:M1"/>
    <mergeCell ref="A2:M2"/>
    <mergeCell ref="A4:A6"/>
    <mergeCell ref="B4:B6"/>
    <mergeCell ref="C4:C6"/>
    <mergeCell ref="D4:D6"/>
    <mergeCell ref="E5:E6"/>
    <mergeCell ref="A59:A60"/>
    <mergeCell ref="B59:B60"/>
    <mergeCell ref="C59:C60"/>
    <mergeCell ref="A61:A62"/>
    <mergeCell ref="B61:B62"/>
    <mergeCell ref="A57:A58"/>
    <mergeCell ref="A17:A18"/>
    <mergeCell ref="B17:B18"/>
    <mergeCell ref="C17:C18"/>
    <mergeCell ref="A29:A30"/>
    <mergeCell ref="B29:B30"/>
    <mergeCell ref="C29:C30"/>
    <mergeCell ref="A27:A28"/>
    <mergeCell ref="B27:B28"/>
    <mergeCell ref="C27:C28"/>
    <mergeCell ref="A19:A20"/>
    <mergeCell ref="B19:B20"/>
    <mergeCell ref="C19:C20"/>
    <mergeCell ref="A21:A22"/>
    <mergeCell ref="B21:B22"/>
    <mergeCell ref="C21:C22"/>
    <mergeCell ref="A23:M23"/>
    <mergeCell ref="A41:A42"/>
    <mergeCell ref="B41:B42"/>
    <mergeCell ref="C41:C42"/>
    <mergeCell ref="A37:A38"/>
    <mergeCell ref="B37:B38"/>
    <mergeCell ref="C37:C38"/>
    <mergeCell ref="A39:A40"/>
    <mergeCell ref="B39:B40"/>
    <mergeCell ref="C39:C4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2021-01-25T11:35:48Z</dcterms:modified>
</cp:coreProperties>
</file>